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filterPrivacy="1"/>
  <xr:revisionPtr revIDLastSave="0" documentId="13_ncr:1_{69CA9BC1-9E5B-4D64-B338-5512471B9432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Φύλλο1" sheetId="1" r:id="rId1"/>
    <sheet name="Φύλλο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J10" i="1"/>
  <c r="K10" i="1"/>
  <c r="B11" i="1" l="1"/>
  <c r="C11" i="1"/>
  <c r="E11" i="1"/>
  <c r="G11" i="1"/>
  <c r="N11" i="1" l="1"/>
  <c r="M11" i="1"/>
  <c r="L11" i="1"/>
  <c r="K11" i="1"/>
  <c r="I11" i="1"/>
  <c r="H11" i="1"/>
  <c r="F11" i="1"/>
  <c r="D11" i="1"/>
  <c r="B10" i="1"/>
  <c r="D10" i="1"/>
  <c r="C10" i="1"/>
  <c r="O11" i="1" l="1"/>
  <c r="N10" i="1"/>
  <c r="M10" i="1"/>
  <c r="L10" i="1"/>
  <c r="I10" i="1"/>
  <c r="H10" i="1"/>
  <c r="G10" i="1"/>
  <c r="F10" i="1"/>
  <c r="E10" i="1"/>
  <c r="O10" i="1" l="1"/>
</calcChain>
</file>

<file path=xl/sharedStrings.xml><?xml version="1.0" encoding="utf-8"?>
<sst xmlns="http://schemas.openxmlformats.org/spreadsheetml/2006/main" count="54" uniqueCount="32">
  <si>
    <t>ΟΝΟΜΑ</t>
  </si>
  <si>
    <t>Α/Α</t>
  </si>
  <si>
    <t>ΕΠΩΝΥΜΟ</t>
  </si>
  <si>
    <t>ΕΜΠΕΙΡΙΑ ΣΕ ΘΕΜΑΤΑ ΕΦΑΡΜΟΓΗΣ ΤΑΞΗΣ ΜΑΘΗΤΕΙΑΣ</t>
  </si>
  <si>
    <t>Υπεύθυνος Μαθητείας Π.Δ.Ε. ή/και Ομάδα μαθητείας ΟΥΜ</t>
  </si>
  <si>
    <t>Υπεύθυνος Μαθητείας Δ.Δ.Ε.</t>
  </si>
  <si>
    <t>Εποπτεία τμημάτων Μεταλυκειακού Έτους – Τάξη Μαθητείας ΕΠΑ.Λ.</t>
  </si>
  <si>
    <t>ΠΡΟΣΩΠΙΚΑ ΣΤΟΙΧΕΙΑ</t>
  </si>
  <si>
    <t>ΔΟΙΚΗΤΙΚΗ – ΕΚΠΑΙΔΕΥΤΙΚΗ ΠΡΟΫΠΗΡΕΣΙΑ</t>
  </si>
  <si>
    <t>Διοικητική προϋπηρεσία (πέραν της 3ετίας)</t>
  </si>
  <si>
    <t>Προϋπηρεσία σε θέση ευθύνης (Δ/ντης-Υποδιευθυντής σχολικής μονάδας, Δ/ντης-Υποδιευθυντής Ε.Κ. – Τομεάρχης ΕΚ, Προϊστάμενος Τμήματος-Δ/νσης)</t>
  </si>
  <si>
    <t>Εκπαιδευτική προϋπηρεσία σε ΕΠΑ.Λ./Ε.Κ. (πέραν της 3ετιας και εκτός τμημάτων Μεταλυκειακού Έτους – Τάξη Μαθητείας ΕΠΑ.Λ. )</t>
  </si>
  <si>
    <t>ΑΛΛΟΙ ΤΙΤΛΟΙ ΣΠΟΥΔΩΝ – ΕΠΙΜΟΡΦΩΣΕΙΣ</t>
  </si>
  <si>
    <t>ΣΕ ΕΤΗ</t>
  </si>
  <si>
    <t>Διδακτορικό</t>
  </si>
  <si>
    <t>Μεταπτυχιακό</t>
  </si>
  <si>
    <t>Επιμόρφωση σε θέματα Μαθητείας</t>
  </si>
  <si>
    <t>ΝΑΙ</t>
  </si>
  <si>
    <t>ΌΧΙ</t>
  </si>
  <si>
    <t>ΝΕΕΣ ΤΕΧΝΟΛΟΓΙΕΣ</t>
  </si>
  <si>
    <t>Πιστοποιημένη γνώση Τεχνολογιών Πληροφορίας και Επικοινωνιών (Τ.Π.Ε.) Α’ επιπέδου.</t>
  </si>
  <si>
    <t>ΣΥΝΕΝΤΕΥΞΗ</t>
  </si>
  <si>
    <t>ΑΥΤΟΜΑΤΟΣ ΥΠΟΛΟΓΙΣΜΟΣ ΜΟΡΙΩΝ</t>
  </si>
  <si>
    <t>ΣΥΝΟΛΟ ΜΟΡΙΩΝ</t>
  </si>
  <si>
    <t>ΝΙΚΟΛΑΟΣ</t>
  </si>
  <si>
    <t>ΜΩΡΑΪΤΗΣ</t>
  </si>
  <si>
    <t>ΚΟΚΚΙΝΑΚΗ</t>
  </si>
  <si>
    <t>ΙΣΜΗΝΗ</t>
  </si>
  <si>
    <t>Οι υποψήφιοι που περιλαμβάνονται στον ανωτέρω πίνακα έχουν δικαίωμα ένστασης εντός της αποκλειστικής προθεσμίας</t>
  </si>
  <si>
    <t xml:space="preserve"> από 02-12-2021 έως και 06-12-2021 και ώρα 15:00 στην ηλεκτρονική διεύθυνση της Περιφερειακής Διεύθυνσης Εκπαίδευσης Αττικής (e-mail:mail@attik.pde.sch.gr)</t>
  </si>
  <si>
    <t>Ο Περιφερειακός Διευθυντής Εκπαίδευσης Αττικής</t>
  </si>
  <si>
    <t>Δρ. Γεώργιος Κόσυβας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</si>
</sst>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 textRotation="90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textRotation="9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1" xfId="0" applyFont="1" applyFill="1" applyBorder="1" applyAlignment="1">
      <alignment horizontal="center" vertical="center" textRotation="90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shrinkToFi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8"/>
  <sheetViews>
    <sheetView tabSelected="1" workbookViewId="0">
      <selection activeCell="B3" sqref="B3"/>
    </sheetView>
  </sheetViews>
  <sheetFormatPr defaultRowHeight="15" x14ac:dyDescent="0.25"/>
  <cols>
    <col min="1" max="1" width="4" customWidth="1"/>
    <col min="2" max="2" width="11.5703125" bestFit="1" customWidth="1"/>
    <col min="3" max="3" width="10.42578125" bestFit="1" customWidth="1"/>
    <col min="4" max="4" width="9.42578125" bestFit="1" customWidth="1"/>
    <col min="5" max="5" width="6.5703125" bestFit="1" customWidth="1"/>
    <col min="6" max="6" width="9.42578125" bestFit="1" customWidth="1"/>
    <col min="7" max="7" width="6.5703125" bestFit="1" customWidth="1"/>
    <col min="8" max="8" width="23.7109375" bestFit="1" customWidth="1"/>
    <col min="9" max="9" width="20.85546875" bestFit="1" customWidth="1"/>
    <col min="10" max="10" width="4.140625" bestFit="1" customWidth="1"/>
    <col min="11" max="11" width="4.28515625" bestFit="1" customWidth="1"/>
    <col min="12" max="12" width="6.5703125" bestFit="1" customWidth="1"/>
    <col min="13" max="13" width="18.28515625" bestFit="1" customWidth="1"/>
    <col min="14" max="15" width="5" bestFit="1" customWidth="1"/>
  </cols>
  <sheetData>
    <row r="1" spans="1:15" x14ac:dyDescent="0.25">
      <c r="D1" s="17" t="s">
        <v>13</v>
      </c>
      <c r="E1" s="17"/>
      <c r="F1" s="17"/>
      <c r="G1" s="17"/>
      <c r="H1" s="17"/>
      <c r="I1" s="17"/>
    </row>
    <row r="2" spans="1:15" s="2" customFormat="1" x14ac:dyDescent="0.25">
      <c r="B2" s="18" t="s">
        <v>7</v>
      </c>
      <c r="C2" s="18"/>
      <c r="D2" s="18" t="s">
        <v>3</v>
      </c>
      <c r="E2" s="18"/>
      <c r="F2" s="18"/>
      <c r="G2" s="17" t="s">
        <v>8</v>
      </c>
      <c r="H2" s="17"/>
      <c r="I2" s="17"/>
      <c r="J2" s="17" t="s">
        <v>12</v>
      </c>
      <c r="K2" s="17"/>
      <c r="L2" s="17"/>
      <c r="M2" s="5" t="s">
        <v>19</v>
      </c>
    </row>
    <row r="3" spans="1:15" s="4" customFormat="1" ht="130.5" customHeight="1" x14ac:dyDescent="0.25">
      <c r="A3" s="3" t="s">
        <v>1</v>
      </c>
      <c r="B3" s="3" t="s">
        <v>0</v>
      </c>
      <c r="C3" s="3" t="s">
        <v>2</v>
      </c>
      <c r="D3" s="3" t="s">
        <v>4</v>
      </c>
      <c r="E3" s="3" t="s">
        <v>5</v>
      </c>
      <c r="F3" s="3" t="s">
        <v>6</v>
      </c>
      <c r="G3" s="3" t="s">
        <v>9</v>
      </c>
      <c r="H3" s="3" t="s">
        <v>10</v>
      </c>
      <c r="I3" s="3" t="s">
        <v>11</v>
      </c>
      <c r="J3" s="3" t="s">
        <v>14</v>
      </c>
      <c r="K3" s="3" t="s">
        <v>15</v>
      </c>
      <c r="L3" s="3" t="s">
        <v>16</v>
      </c>
      <c r="M3" s="3" t="s">
        <v>20</v>
      </c>
      <c r="N3" s="6" t="s">
        <v>21</v>
      </c>
    </row>
    <row r="4" spans="1:15" s="12" customFormat="1" x14ac:dyDescent="0.25">
      <c r="A4" s="10">
        <v>1</v>
      </c>
      <c r="B4" s="11" t="s">
        <v>24</v>
      </c>
      <c r="C4" s="11" t="s">
        <v>25</v>
      </c>
      <c r="D4" s="10"/>
      <c r="E4" s="10">
        <v>3</v>
      </c>
      <c r="F4" s="10"/>
      <c r="G4" s="10">
        <v>2.5</v>
      </c>
      <c r="H4" s="10"/>
      <c r="I4" s="13">
        <v>6.17</v>
      </c>
      <c r="J4" s="10" t="s">
        <v>18</v>
      </c>
      <c r="K4" s="10" t="s">
        <v>18</v>
      </c>
      <c r="L4" s="10" t="s">
        <v>18</v>
      </c>
      <c r="M4" s="10" t="s">
        <v>17</v>
      </c>
      <c r="N4" s="10">
        <v>12</v>
      </c>
    </row>
    <row r="5" spans="1:15" s="1" customFormat="1" x14ac:dyDescent="0.25">
      <c r="A5" s="7">
        <v>2</v>
      </c>
      <c r="B5" s="8" t="s">
        <v>26</v>
      </c>
      <c r="C5" s="8" t="s">
        <v>27</v>
      </c>
      <c r="D5" s="7"/>
      <c r="E5" s="7"/>
      <c r="F5" s="7"/>
      <c r="G5" s="14">
        <v>10.6</v>
      </c>
      <c r="H5" s="13">
        <v>4.8499999999999996</v>
      </c>
      <c r="I5" s="13">
        <v>0</v>
      </c>
      <c r="J5" s="7" t="s">
        <v>18</v>
      </c>
      <c r="K5" s="7" t="s">
        <v>17</v>
      </c>
      <c r="L5" s="7" t="s">
        <v>17</v>
      </c>
      <c r="M5" s="7" t="s">
        <v>17</v>
      </c>
      <c r="N5" s="7">
        <v>10.7</v>
      </c>
    </row>
    <row r="8" spans="1:15" x14ac:dyDescent="0.25">
      <c r="A8" s="17" t="s">
        <v>22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</row>
    <row r="9" spans="1:15" ht="124.5" x14ac:dyDescent="0.25">
      <c r="A9" s="3" t="s">
        <v>1</v>
      </c>
      <c r="B9" s="3" t="s">
        <v>0</v>
      </c>
      <c r="C9" s="3" t="s">
        <v>2</v>
      </c>
      <c r="D9" s="3" t="s">
        <v>4</v>
      </c>
      <c r="E9" s="3" t="s">
        <v>5</v>
      </c>
      <c r="F9" s="3" t="s">
        <v>6</v>
      </c>
      <c r="G9" s="3" t="s">
        <v>9</v>
      </c>
      <c r="H9" s="3" t="s">
        <v>10</v>
      </c>
      <c r="I9" s="3" t="s">
        <v>11</v>
      </c>
      <c r="J9" s="3" t="s">
        <v>14</v>
      </c>
      <c r="K9" s="3" t="s">
        <v>15</v>
      </c>
      <c r="L9" s="3" t="s">
        <v>16</v>
      </c>
      <c r="M9" s="3" t="s">
        <v>20</v>
      </c>
      <c r="N9" s="6" t="s">
        <v>21</v>
      </c>
      <c r="O9" s="9" t="s">
        <v>23</v>
      </c>
    </row>
    <row r="10" spans="1:15" s="1" customFormat="1" x14ac:dyDescent="0.25">
      <c r="A10" s="7">
        <v>1</v>
      </c>
      <c r="B10" s="8" t="str">
        <f>B4</f>
        <v>ΝΙΚΟΛΑΟΣ</v>
      </c>
      <c r="C10" s="8" t="str">
        <f>C4</f>
        <v>ΜΩΡΑΪΤΗΣ</v>
      </c>
      <c r="D10" s="7">
        <f>IF(D4*4&gt;16,16,D4*4)</f>
        <v>0</v>
      </c>
      <c r="E10" s="7">
        <f>IF(E4*3&gt;12,12,E4*3)</f>
        <v>9</v>
      </c>
      <c r="F10" s="7">
        <f>IF(F4*2&gt;8,8,F4*2)</f>
        <v>0</v>
      </c>
      <c r="G10" s="7">
        <f>IF(G4&gt;6,6,G4)</f>
        <v>2.5</v>
      </c>
      <c r="H10" s="7">
        <f>IF(H4*1.5&gt;3,3,H4*1.5)</f>
        <v>0</v>
      </c>
      <c r="I10" s="7">
        <f>IF(I4&gt;6,6,I4)</f>
        <v>6</v>
      </c>
      <c r="J10" s="7">
        <f>IF(J4="ΝΑΙ",5,0)</f>
        <v>0</v>
      </c>
      <c r="K10" s="7">
        <f>IF(K4="ΝΑΙ",4,0)</f>
        <v>0</v>
      </c>
      <c r="L10" s="7">
        <f>IF(L4="ΝΑΙ",2,0)</f>
        <v>0</v>
      </c>
      <c r="M10" s="7">
        <f>IF(M4="ΝΑΙ",2,0)</f>
        <v>2</v>
      </c>
      <c r="N10" s="7">
        <f>N4</f>
        <v>12</v>
      </c>
      <c r="O10" s="15">
        <f>SUM(D10:N10)</f>
        <v>31.5</v>
      </c>
    </row>
    <row r="11" spans="1:15" s="1" customFormat="1" x14ac:dyDescent="0.25">
      <c r="A11" s="7">
        <v>2</v>
      </c>
      <c r="B11" s="8" t="str">
        <f>B5</f>
        <v>ΚΟΚΚΙΝΑΚΗ</v>
      </c>
      <c r="C11" s="8" t="str">
        <f>C5</f>
        <v>ΙΣΜΗΝΗ</v>
      </c>
      <c r="D11" s="7">
        <f>IF(D5*4&gt;16,16,D5*4)</f>
        <v>0</v>
      </c>
      <c r="E11" s="7">
        <f>IF(E5*3&gt;12,12,E5*3)</f>
        <v>0</v>
      </c>
      <c r="F11" s="7">
        <f>IF(F5*2&gt;8,8,F5*2)</f>
        <v>0</v>
      </c>
      <c r="G11" s="7">
        <f>IF(G5&gt;6,6,G5)</f>
        <v>6</v>
      </c>
      <c r="H11" s="7">
        <f>IF(H5*1.5&gt;3,3,H5*1.5)</f>
        <v>3</v>
      </c>
      <c r="I11" s="7">
        <f>IF(I5&gt;6,6,I5)</f>
        <v>0</v>
      </c>
      <c r="J11" s="7">
        <f>IF(J5="ΝΑΙ",5,0)</f>
        <v>0</v>
      </c>
      <c r="K11" s="7">
        <f>IF(K5="ΝΑΙ",4,0)</f>
        <v>4</v>
      </c>
      <c r="L11" s="7">
        <f>IF(L5="ΝΑΙ",2,0)</f>
        <v>2</v>
      </c>
      <c r="M11" s="7">
        <f>IF(M5="ΝΑΙ",2,0)</f>
        <v>2</v>
      </c>
      <c r="N11" s="7">
        <f>N5</f>
        <v>10.7</v>
      </c>
      <c r="O11" s="15">
        <f>SUM(D11:N11)</f>
        <v>27.7</v>
      </c>
    </row>
    <row r="13" spans="1:15" ht="18.75" x14ac:dyDescent="0.3">
      <c r="A13" s="16" t="s">
        <v>28</v>
      </c>
    </row>
    <row r="14" spans="1:15" ht="18.75" x14ac:dyDescent="0.3">
      <c r="A14" s="16" t="s">
        <v>29</v>
      </c>
    </row>
    <row r="16" spans="1:15" x14ac:dyDescent="0.25">
      <c r="O16" s="1" t="s">
        <v>30</v>
      </c>
    </row>
    <row r="17" spans="15:15" x14ac:dyDescent="0.25">
      <c r="O17" s="1"/>
    </row>
    <row r="18" spans="15:15" x14ac:dyDescent="0.25">
      <c r="O18" s="1" t="s">
        <v>31</v>
      </c>
    </row>
  </sheetData>
  <mergeCells count="6">
    <mergeCell ref="A8:N8"/>
    <mergeCell ref="D2:F2"/>
    <mergeCell ref="B2:C2"/>
    <mergeCell ref="G2:I2"/>
    <mergeCell ref="D1:I1"/>
    <mergeCell ref="J2:L2"/>
  </mergeCells>
  <pageMargins left="0.7" right="0.7" top="0.75" bottom="0.75" header="0.3" footer="0.3"/>
  <pageSetup paperSize="9" scale="75" fitToHeight="0" orientation="landscape" r:id="rId1"/>
  <ignoredErrors>
    <ignoredError sqref="E10 G10:H10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14AADF3-EF2C-485F-9D10-E54E51C1545C}">
          <x14:formula1>
            <xm:f>Φύλλο2!$A$1:$A$2</xm:f>
          </x14:formula1>
          <xm:sqref>J4:M5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4B6E5-0B3D-45D0-82FE-1A43720B74D3}">
  <dimension ref="A1:A2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17</v>
      </c>
    </row>
    <row r="2" spans="1:1" x14ac:dyDescent="0.25">
      <c r="A2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Φύλλο1</vt:lpstr>
      <vt:lpstr>Φύλλο2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2021-11-30T09:55:53Z</dcterms:modified>
</cp:coreProperties>
</file>